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тчет " sheetId="1" r:id="rId1"/>
  </sheets>
  <definedNames>
    <definedName name="_xlnm.Print_Area" localSheetId="0">'отчет '!$A$1:$J$61</definedName>
  </definedNames>
  <calcPr fullCalcOnLoad="1"/>
</workbook>
</file>

<file path=xl/sharedStrings.xml><?xml version="1.0" encoding="utf-8"?>
<sst xmlns="http://schemas.openxmlformats.org/spreadsheetml/2006/main" count="115" uniqueCount="98">
  <si>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</si>
  <si>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</si>
  <si>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</si>
  <si>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</si>
  <si>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</si>
  <si>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2.1.</t>
  </si>
  <si>
    <t>(всего)</t>
  </si>
  <si>
    <t>в т. ч.:</t>
  </si>
  <si>
    <t>2.1.1.</t>
  </si>
  <si>
    <t>2.1.2.</t>
  </si>
  <si>
    <t>2.1.3.</t>
  </si>
  <si>
    <t>2.2.</t>
  </si>
  <si>
    <t>2.3.</t>
  </si>
  <si>
    <t>2.4.</t>
  </si>
  <si>
    <t>2.5.</t>
  </si>
  <si>
    <t xml:space="preserve">в т.ч.:    </t>
  </si>
  <si>
    <t>2.6.</t>
  </si>
  <si>
    <t>2.7.</t>
  </si>
  <si>
    <t>Исключено из Профсоюза</t>
  </si>
  <si>
    <t>III. СВЕДЕНИЯ О ПРОФАКТИВЕ И ОБУЧЕНИИ</t>
  </si>
  <si>
    <t>3.1.</t>
  </si>
  <si>
    <t xml:space="preserve">Общее количество  профсоюзного актива </t>
  </si>
  <si>
    <t>3.1.1.</t>
  </si>
  <si>
    <t>3.1.2.</t>
  </si>
  <si>
    <t>3.1.3.</t>
  </si>
  <si>
    <t>3.1.4.</t>
  </si>
  <si>
    <t>председатели профбюро</t>
  </si>
  <si>
    <t>3.1.5.</t>
  </si>
  <si>
    <t>3.1.6.</t>
  </si>
  <si>
    <t xml:space="preserve">3.2. </t>
  </si>
  <si>
    <t>3.2.1.</t>
  </si>
  <si>
    <t>председатель</t>
  </si>
  <si>
    <t>3.2.2.</t>
  </si>
  <si>
    <t>зам. председателя</t>
  </si>
  <si>
    <t>3.2.3.</t>
  </si>
  <si>
    <t>бухгалтер</t>
  </si>
  <si>
    <t>3.2.4.</t>
  </si>
  <si>
    <t xml:space="preserve">др. специалисты </t>
  </si>
  <si>
    <t xml:space="preserve">3.3. </t>
  </si>
  <si>
    <t xml:space="preserve">3.4. </t>
  </si>
  <si>
    <t xml:space="preserve">Обучено актива за отчетный период </t>
  </si>
  <si>
    <t>-</t>
  </si>
  <si>
    <t xml:space="preserve"> 3-СП </t>
  </si>
  <si>
    <t>Х</t>
  </si>
  <si>
    <t xml:space="preserve">(для объединенной профс. орг.) </t>
  </si>
  <si>
    <t>члены профкома (вместе с председателем)</t>
  </si>
  <si>
    <t>члены  комиссий при профкоме (без строки 3.1.1.)</t>
  </si>
  <si>
    <t>ГОДОВОЙ СТАТИСТИЧЕСКИЙ ОТЧЕТ</t>
  </si>
  <si>
    <t>(наименование первичной профсоюзной организации )</t>
  </si>
  <si>
    <t>I. ДАННЫЕ ПО ЧИСЛЕННОСТИ РАБОТАЮЩИХ И ОБУЧАЮЩИХСЯ</t>
  </si>
  <si>
    <t>II. ДАННЫЕ ПО ПРОФСОЮЗНОМУ ЧЛЕНСТВУ</t>
  </si>
  <si>
    <t>Общая численность членов Профсоюза</t>
  </si>
  <si>
    <t>профгрупорги</t>
  </si>
  <si>
    <t>члены профбюро (без 3.1.4.)</t>
  </si>
  <si>
    <t>организацию Профсоюза до 1 января</t>
  </si>
  <si>
    <t>(ФИО)</t>
  </si>
  <si>
    <t xml:space="preserve">  1.2. </t>
  </si>
  <si>
    <t>- работающих</t>
  </si>
  <si>
    <t xml:space="preserve">                 - молодежи до 35 лет</t>
  </si>
  <si>
    <t>- неработающих пенсионеров</t>
  </si>
  <si>
    <t>в т.ч.:</t>
  </si>
  <si>
    <t>в них:</t>
  </si>
  <si>
    <t>в них:                        - педагогических работников</t>
  </si>
  <si>
    <t>2.8.</t>
  </si>
  <si>
    <t>2.1.1.1. - педагогических работников</t>
  </si>
  <si>
    <t>из них:   2.1.1.1.1. - молодежи до 35 лет</t>
  </si>
  <si>
    <t>из них:   2.1.1.2.1. - молодежи до 35 лет</t>
  </si>
  <si>
    <t>1.1.1. - педагогических работников</t>
  </si>
  <si>
    <t>1.1.2. - научно-педагогических работников</t>
  </si>
  <si>
    <t>из них: 1.1.2.1. - молодежи до 35 лет</t>
  </si>
  <si>
    <t>из них: 1.1.1.1. - молодежи до 35 лет</t>
  </si>
  <si>
    <t>2.1.1.2. - научно-педагогических работников</t>
  </si>
  <si>
    <t>Численность штата аппарата профсоюзной организации</t>
  </si>
  <si>
    <t>юрист</t>
  </si>
  <si>
    <t>3.2.5.</t>
  </si>
  <si>
    <t>Количество  работающих в организации (без совместителей)</t>
  </si>
  <si>
    <t xml:space="preserve">  ПЕРВИЧНОЙ ПРОФСОЮЗНОЙ ОРГАНИЗАЦИИ РАБОТНИКОВ (в т.ч. объединенной)</t>
  </si>
  <si>
    <t xml:space="preserve"> (образовательные организации высшего (ВУЗы) и профессионального образования)</t>
  </si>
  <si>
    <r>
      <rPr>
        <b/>
        <sz val="11"/>
        <rFont val="Times New Roman"/>
        <family val="1"/>
      </rPr>
      <t>Общий охват</t>
    </r>
    <r>
      <rPr>
        <sz val="11"/>
        <rFont val="Times New Roman"/>
        <family val="1"/>
      </rPr>
      <t xml:space="preserve"> профчленством молодежи до 35 лет </t>
    </r>
  </si>
  <si>
    <t>Принято в Профсоюз</t>
  </si>
  <si>
    <t>работающих</t>
  </si>
  <si>
    <t>- обучающихся в связи с отчислением (завершение учебы</t>
  </si>
  <si>
    <t>и другие причины)</t>
  </si>
  <si>
    <r>
      <t xml:space="preserve">члены </t>
    </r>
    <r>
      <rPr>
        <sz val="11"/>
        <rFont val="Times New Roman"/>
        <family val="1"/>
      </rPr>
      <t>КРК (вместе с председателем)</t>
    </r>
  </si>
  <si>
    <r>
      <t>Председатель первичной профсоюзной организации</t>
    </r>
    <r>
      <rPr>
        <sz val="11"/>
        <rFont val="Times New Roman"/>
        <family val="1"/>
      </rPr>
      <t xml:space="preserve"> </t>
    </r>
  </si>
  <si>
    <t xml:space="preserve">                                     (подпись)</t>
  </si>
  <si>
    <t>Количество школ профсоюзного актива и пост. действующих семинаров</t>
  </si>
  <si>
    <t>- обучающихся (студентов)</t>
  </si>
  <si>
    <r>
      <rPr>
        <b/>
        <sz val="11"/>
        <rFont val="Times New Roman"/>
        <family val="1"/>
      </rPr>
      <t>Охват</t>
    </r>
    <r>
      <rPr>
        <sz val="11"/>
        <rFont val="Times New Roman"/>
        <family val="1"/>
      </rPr>
      <t xml:space="preserve"> профчленством </t>
    </r>
    <r>
      <rPr>
        <b/>
        <sz val="11"/>
        <rFont val="Times New Roman"/>
        <family val="1"/>
      </rPr>
      <t xml:space="preserve">работающих </t>
    </r>
    <r>
      <rPr>
        <sz val="11"/>
        <rFont val="Times New Roman"/>
        <family val="1"/>
      </rPr>
      <t xml:space="preserve">                          (2.1.1./1.1.) х 100 =% </t>
    </r>
  </si>
  <si>
    <t xml:space="preserve">ответственные за орг. работы по приему в Профсоюз </t>
  </si>
  <si>
    <t xml:space="preserve">     в т.ч.:</t>
  </si>
  <si>
    <t>Количество обучающихся (студентов) дневного отделения</t>
  </si>
  <si>
    <r>
      <rPr>
        <b/>
        <sz val="11"/>
        <rFont val="Times New Roman"/>
        <family val="1"/>
      </rPr>
      <t>Охват</t>
    </r>
    <r>
      <rPr>
        <sz val="11"/>
        <rFont val="Times New Roman"/>
        <family val="1"/>
      </rPr>
      <t xml:space="preserve"> профчленством </t>
    </r>
    <r>
      <rPr>
        <b/>
        <sz val="11"/>
        <rFont val="Times New Roman"/>
        <family val="1"/>
      </rPr>
      <t xml:space="preserve">обучающихся (студентов)    </t>
    </r>
    <r>
      <rPr>
        <sz val="11"/>
        <rFont val="Times New Roman"/>
        <family val="1"/>
      </rPr>
      <t xml:space="preserve">(2.1.2./1.2.) х 100 =% </t>
    </r>
  </si>
  <si>
    <r>
      <rPr>
        <b/>
        <sz val="11"/>
        <rFont val="Times New Roman"/>
        <family val="1"/>
      </rPr>
      <t>ОБЩИЙ охват</t>
    </r>
    <r>
      <rPr>
        <sz val="11"/>
        <rFont val="Times New Roman"/>
        <family val="1"/>
      </rPr>
      <t xml:space="preserve"> профчленством </t>
    </r>
    <r>
      <rPr>
        <b/>
        <sz val="11"/>
        <rFont val="Times New Roman"/>
        <family val="1"/>
      </rPr>
      <t>работающих и обучающихся (студентов)</t>
    </r>
  </si>
  <si>
    <t>обучающихся (студентов)</t>
  </si>
  <si>
    <t>Выбыло из Профсоюза по личному заявлению о выходе</t>
  </si>
  <si>
    <t>(2.1.-2.1.3.)/(1.1.+1.2) х 100 =%</t>
  </si>
  <si>
    <t xml:space="preserve">                          (2.1.1.1.1.+2.1.1.2.1.)/(1.1.1.1.+1.1.2.1.) х 100 =%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</si>
</sst>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dd&quot;, &quot;mmmm\ dd&quot;, &quot;yyyy"/>
    <numFmt numFmtId="181" formatCode="0.0%"/>
  </numFmts>
  <fonts count="59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1"/>
      <name val="Arial Cyr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30"/>
      <name val="Arial Cyr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rgb="FF0070C0"/>
      <name val="Arial Cyr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54" fillId="0" borderId="0" xfId="0" applyFont="1" applyAlignment="1">
      <alignment/>
    </xf>
    <xf numFmtId="3" fontId="54" fillId="33" borderId="1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4" fillId="0" borderId="0" xfId="0" applyFont="1" applyFill="1" applyAlignment="1">
      <alignment/>
    </xf>
    <xf numFmtId="0" fontId="5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/>
    </xf>
    <xf numFmtId="0" fontId="5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15" xfId="0" applyFont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81" fontId="9" fillId="33" borderId="19" xfId="0" applyNumberFormat="1" applyFont="1" applyFill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181" fontId="3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2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49" fontId="7" fillId="0" borderId="0" xfId="0" applyNumberFormat="1" applyFont="1" applyBorder="1" applyAlignment="1" applyProtection="1">
      <alignment vertical="top"/>
      <protection/>
    </xf>
    <xf numFmtId="0" fontId="8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0" fillId="0" borderId="2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</font>
      <border/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8" sqref="A8:J8"/>
    </sheetView>
  </sheetViews>
  <sheetFormatPr defaultColWidth="8.875" defaultRowHeight="12.75"/>
  <cols>
    <col min="1" max="3" width="8.875" style="2" customWidth="1"/>
    <col min="4" max="4" width="13.75390625" style="2" customWidth="1"/>
    <col min="5" max="5" width="8.875" style="2" customWidth="1"/>
    <col min="6" max="6" width="5.75390625" style="2" customWidth="1"/>
    <col min="7" max="7" width="4.25390625" style="2" customWidth="1"/>
    <col min="8" max="8" width="18.875" style="2" customWidth="1"/>
    <col min="9" max="9" width="7.25390625" style="84" customWidth="1"/>
    <col min="10" max="10" width="13.875" style="4" customWidth="1"/>
    <col min="11" max="12" width="8.875" style="2" hidden="1" customWidth="1"/>
    <col min="13" max="16384" width="8.875" style="2" customWidth="1"/>
  </cols>
  <sheetData>
    <row r="1" spans="1:10" ht="12.75">
      <c r="A1" s="7" t="s">
        <v>0</v>
      </c>
      <c r="B1" s="8"/>
      <c r="C1" s="8"/>
      <c r="D1" s="8"/>
      <c r="E1" s="8"/>
      <c r="F1" s="8"/>
      <c r="G1" s="8"/>
      <c r="H1" s="8"/>
      <c r="I1" s="70"/>
      <c r="J1" s="9" t="s">
        <v>42</v>
      </c>
    </row>
    <row r="2" spans="1:10" ht="12.75">
      <c r="A2" s="7" t="s">
        <v>54</v>
      </c>
      <c r="B2" s="8"/>
      <c r="C2" s="8"/>
      <c r="D2" s="8"/>
      <c r="E2" s="8"/>
      <c r="F2" s="8"/>
      <c r="G2" s="8"/>
      <c r="H2" s="8"/>
      <c r="I2" s="70"/>
      <c r="J2" s="9"/>
    </row>
    <row r="3" spans="1:10" ht="12.75">
      <c r="A3" s="7"/>
      <c r="B3" s="8"/>
      <c r="C3" s="8"/>
      <c r="D3" s="8"/>
      <c r="E3" s="8"/>
      <c r="F3" s="8"/>
      <c r="G3" s="8"/>
      <c r="H3" s="8"/>
      <c r="I3" s="70"/>
      <c r="J3" s="9"/>
    </row>
    <row r="4" spans="1:10" s="1" customFormat="1" ht="16.5">
      <c r="A4" s="105" t="s">
        <v>47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s="1" customFormat="1" ht="16.5">
      <c r="A5" s="105" t="s">
        <v>76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6.5">
      <c r="A6" s="108" t="s">
        <v>77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2.75">
      <c r="A7" s="8"/>
      <c r="B7" s="8"/>
      <c r="C7" s="8"/>
      <c r="D7" s="10" t="s">
        <v>1</v>
      </c>
      <c r="E7" s="11" t="s">
        <v>2</v>
      </c>
      <c r="F7" s="19">
        <v>20</v>
      </c>
      <c r="G7" s="89">
        <v>19</v>
      </c>
      <c r="H7" s="12" t="s">
        <v>3</v>
      </c>
      <c r="I7" s="70"/>
      <c r="J7" s="9"/>
    </row>
    <row r="8" spans="1:10" ht="27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0" ht="12.75">
      <c r="A9" s="104" t="s">
        <v>48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13.5" thickBot="1">
      <c r="A10" s="8"/>
      <c r="B10" s="8"/>
      <c r="C10" s="8"/>
      <c r="D10" s="8"/>
      <c r="E10" s="8"/>
      <c r="F10" s="8"/>
      <c r="G10" s="8"/>
      <c r="H10" s="8"/>
      <c r="I10" s="70"/>
      <c r="J10" s="9"/>
    </row>
    <row r="11" spans="1:10" ht="16.5" thickBot="1">
      <c r="A11" s="28" t="s">
        <v>49</v>
      </c>
      <c r="B11" s="29"/>
      <c r="C11" s="29"/>
      <c r="D11" s="29"/>
      <c r="E11" s="29"/>
      <c r="F11" s="29"/>
      <c r="G11" s="29"/>
      <c r="H11" s="29"/>
      <c r="I11" s="71"/>
      <c r="J11" s="59" t="s">
        <v>43</v>
      </c>
    </row>
    <row r="12" spans="1:12" ht="15.75" thickBot="1">
      <c r="A12" s="30" t="s">
        <v>4</v>
      </c>
      <c r="B12" s="31" t="s">
        <v>75</v>
      </c>
      <c r="C12" s="13"/>
      <c r="D12" s="13"/>
      <c r="E12" s="13"/>
      <c r="F12" s="13"/>
      <c r="G12" s="13"/>
      <c r="H12" s="13"/>
      <c r="I12" s="72" t="s">
        <v>6</v>
      </c>
      <c r="J12" s="61"/>
      <c r="L12" s="21">
        <f>IF(J12-J20&gt;=0,,"'НЕПРАВИЛЬНО! п.1.1. (кол-во работающих) не может быть меньше п.п.2.1.1. (- работающих)!")</f>
        <v>0</v>
      </c>
    </row>
    <row r="13" spans="1:12" ht="15">
      <c r="A13" s="32"/>
      <c r="B13" s="33" t="s">
        <v>62</v>
      </c>
      <c r="C13" s="96" t="s">
        <v>67</v>
      </c>
      <c r="D13" s="96"/>
      <c r="E13" s="96"/>
      <c r="F13" s="96"/>
      <c r="G13" s="96"/>
      <c r="H13" s="96"/>
      <c r="I13" s="72"/>
      <c r="J13" s="60"/>
      <c r="L13" s="21">
        <f>IF(J13-J21&gt;=0,,"'НЕПРАВИЛЬНО! п.п.1.1.1. (- пед. работников) не может быть меньше п.п.2.1.1.1. (-пед. работников)!")</f>
        <v>0</v>
      </c>
    </row>
    <row r="14" spans="1:12" ht="15">
      <c r="A14" s="32"/>
      <c r="B14" s="33"/>
      <c r="C14" s="35"/>
      <c r="D14" s="101" t="s">
        <v>70</v>
      </c>
      <c r="E14" s="101"/>
      <c r="F14" s="101"/>
      <c r="G14" s="101"/>
      <c r="H14" s="101"/>
      <c r="I14" s="72"/>
      <c r="J14" s="34"/>
      <c r="L14" s="21">
        <f>IF(J14-J22&gt;=0,,"'НЕПРАВИЛЬНО! п.п.1.1.1.1. (- молодежи до 35 лет) не может быть меньше п.п.2.1.1.1.1. (- молодежи до 35 лет)!")</f>
        <v>0</v>
      </c>
    </row>
    <row r="15" spans="1:12" ht="15">
      <c r="A15" s="32"/>
      <c r="B15" s="36"/>
      <c r="C15" s="97" t="s">
        <v>68</v>
      </c>
      <c r="D15" s="98"/>
      <c r="E15" s="98"/>
      <c r="F15" s="98"/>
      <c r="G15" s="98"/>
      <c r="H15" s="98"/>
      <c r="I15" s="72"/>
      <c r="J15" s="34"/>
      <c r="L15" s="21">
        <f>IF(J15-J23&gt;=0,,"'НЕПРАВИЛЬНО! п.п.1.1.2. (- научно-педагогических раб.) не может быть меньше п.п.2.1.1.2. (- научно-педагогических раб.)!")</f>
        <v>0</v>
      </c>
    </row>
    <row r="16" spans="1:12" ht="15.75" thickBot="1">
      <c r="A16" s="32"/>
      <c r="B16" s="36"/>
      <c r="C16" s="37" t="s">
        <v>58</v>
      </c>
      <c r="D16" s="101" t="s">
        <v>69</v>
      </c>
      <c r="E16" s="101"/>
      <c r="F16" s="101"/>
      <c r="G16" s="101"/>
      <c r="H16" s="101"/>
      <c r="I16" s="72"/>
      <c r="J16" s="62"/>
      <c r="L16" s="21">
        <f>IF(J16-J24&gt;=0,,"'НЕПРАВИЛЬНО! п.п.1.1.2.1. (- молодежи до 35 лет) не может быть меньше п.п.2.1.1.2.1. (- молодежи до 35 лет)!")</f>
        <v>0</v>
      </c>
    </row>
    <row r="17" spans="1:13" ht="15.75" thickBot="1">
      <c r="A17" s="30" t="s">
        <v>56</v>
      </c>
      <c r="B17" s="110" t="s">
        <v>91</v>
      </c>
      <c r="C17" s="109"/>
      <c r="D17" s="109"/>
      <c r="E17" s="109"/>
      <c r="F17" s="109"/>
      <c r="G17" s="109"/>
      <c r="H17" s="109"/>
      <c r="I17" s="72" t="s">
        <v>6</v>
      </c>
      <c r="J17" s="61"/>
      <c r="L17" s="21">
        <f>IF(J17-J25&gt;=0,,"'НЕПРАВИЛЬНО! п.1.2. (кол-во обуч. дневн. отделения) не может быть меньше п.п.2.1.2. (- обучающихся)!")</f>
        <v>0</v>
      </c>
      <c r="M17" s="57"/>
    </row>
    <row r="18" spans="1:14" ht="16.5" thickBot="1">
      <c r="A18" s="39" t="s">
        <v>50</v>
      </c>
      <c r="B18" s="13"/>
      <c r="C18" s="13"/>
      <c r="D18" s="13"/>
      <c r="E18" s="13"/>
      <c r="F18" s="13"/>
      <c r="G18" s="13"/>
      <c r="H18" s="13"/>
      <c r="I18" s="73"/>
      <c r="J18" s="63" t="s">
        <v>43</v>
      </c>
      <c r="M18" s="25"/>
      <c r="N18" s="23"/>
    </row>
    <row r="19" spans="1:12" ht="15.75" thickBot="1">
      <c r="A19" s="30" t="s">
        <v>5</v>
      </c>
      <c r="B19" s="38" t="s">
        <v>51</v>
      </c>
      <c r="C19" s="40"/>
      <c r="D19" s="40"/>
      <c r="E19" s="40"/>
      <c r="F19" s="40"/>
      <c r="G19" s="40"/>
      <c r="H19" s="40"/>
      <c r="I19" s="72" t="s">
        <v>6</v>
      </c>
      <c r="J19" s="87"/>
      <c r="L19" s="22"/>
    </row>
    <row r="20" spans="1:12" ht="15.75" thickBot="1">
      <c r="A20" s="41"/>
      <c r="B20" s="36" t="s">
        <v>61</v>
      </c>
      <c r="C20" s="42" t="s">
        <v>8</v>
      </c>
      <c r="D20" s="43" t="s">
        <v>57</v>
      </c>
      <c r="E20" s="35"/>
      <c r="F20" s="24"/>
      <c r="G20" s="24"/>
      <c r="H20" s="24"/>
      <c r="I20" s="74"/>
      <c r="J20" s="64"/>
      <c r="L20" s="21">
        <f>IF(J20-J12&lt;=0,,"'НЕПРАВИЛЬНО! п.п.2.1.1. (- работающих) не может быть больше п.1.1. (кол-во работающих)!")</f>
        <v>0</v>
      </c>
    </row>
    <row r="21" spans="1:12" ht="15">
      <c r="A21" s="41"/>
      <c r="B21" s="42"/>
      <c r="C21" s="42" t="s">
        <v>60</v>
      </c>
      <c r="D21" s="97" t="s">
        <v>64</v>
      </c>
      <c r="E21" s="98"/>
      <c r="F21" s="98"/>
      <c r="G21" s="98"/>
      <c r="H21" s="98"/>
      <c r="I21" s="74"/>
      <c r="J21" s="60"/>
      <c r="L21" s="21">
        <f>IF(J21-J13&lt;=0,,"'НЕПРАВИЛЬНО! п.п.2.1.1.1. (- пед. работников) не может быть больше п.п.1.1.1. (-пед. работников)!")</f>
        <v>0</v>
      </c>
    </row>
    <row r="22" spans="1:12" ht="15">
      <c r="A22" s="41"/>
      <c r="B22" s="42"/>
      <c r="C22" s="42"/>
      <c r="D22" s="99" t="s">
        <v>65</v>
      </c>
      <c r="E22" s="100"/>
      <c r="F22" s="100"/>
      <c r="G22" s="100"/>
      <c r="H22" s="100"/>
      <c r="I22" s="74"/>
      <c r="J22" s="34"/>
      <c r="L22" s="21">
        <f>IF(J22-J14&lt;=0,,"'НЕПРАВИЛЬНО! п.п.2.1.1.1.1. (- молодежи до 35 лет) не может быть больше п.п.1.1.1.1. (- молодежи до 35 лет)!")</f>
        <v>0</v>
      </c>
    </row>
    <row r="23" spans="1:12" ht="15">
      <c r="A23" s="44"/>
      <c r="B23" s="42"/>
      <c r="C23" s="42"/>
      <c r="D23" s="97" t="s">
        <v>71</v>
      </c>
      <c r="E23" s="98"/>
      <c r="F23" s="98"/>
      <c r="G23" s="98"/>
      <c r="H23" s="98"/>
      <c r="I23" s="102"/>
      <c r="J23" s="34"/>
      <c r="L23" s="21">
        <f>IF(J23-J15&lt;=0,,"'НЕПРАВИЛЬНО! п.п.2.1.1.2. (- научно-педагогических раб.) не может быть больше п.п.1.1.2. (- научно-педагогических раб.)!")</f>
        <v>0</v>
      </c>
    </row>
    <row r="24" spans="1:12" ht="15.75" thickBot="1">
      <c r="A24" s="44"/>
      <c r="B24" s="42"/>
      <c r="C24" s="42"/>
      <c r="D24" s="99" t="s">
        <v>66</v>
      </c>
      <c r="E24" s="100"/>
      <c r="F24" s="100"/>
      <c r="G24" s="100"/>
      <c r="H24" s="100"/>
      <c r="I24" s="75"/>
      <c r="J24" s="62"/>
      <c r="L24" s="21">
        <f>IF(J24-J16&lt;=0,,"'НЕПРАВИЛЬНО! п.п.2.1.1.2.1. (- молодежи до 35 лет) не может быть больше п.п.1.1.2.1. (- молодежи до 35 лет)!")</f>
        <v>0</v>
      </c>
    </row>
    <row r="25" spans="1:12" ht="15.75" thickBot="1">
      <c r="A25" s="44"/>
      <c r="B25" s="24"/>
      <c r="C25" s="42" t="s">
        <v>9</v>
      </c>
      <c r="D25" s="111" t="s">
        <v>87</v>
      </c>
      <c r="E25" s="112"/>
      <c r="F25" s="112"/>
      <c r="G25" s="112"/>
      <c r="H25" s="112"/>
      <c r="I25" s="75"/>
      <c r="J25" s="61"/>
      <c r="L25" s="21">
        <f>IF(J25-J17&lt;=0,,"'НЕПРАВИЛЬНО! п.п.2.1.2. (- обучающихся) не может быть больше п.1.2. (кол-во обуч. дневн. отделения)!")</f>
        <v>0</v>
      </c>
    </row>
    <row r="26" spans="1:14" ht="15.75" thickBot="1">
      <c r="A26" s="44"/>
      <c r="B26" s="24"/>
      <c r="C26" s="42" t="s">
        <v>10</v>
      </c>
      <c r="D26" s="45" t="s">
        <v>59</v>
      </c>
      <c r="E26" s="24"/>
      <c r="F26" s="24"/>
      <c r="G26" s="24"/>
      <c r="H26" s="24"/>
      <c r="I26" s="75"/>
      <c r="J26" s="61"/>
      <c r="N26"/>
    </row>
    <row r="27" spans="1:12" ht="15.75" thickBot="1">
      <c r="A27" s="30" t="s">
        <v>11</v>
      </c>
      <c r="B27" s="92" t="s">
        <v>88</v>
      </c>
      <c r="C27" s="109"/>
      <c r="D27" s="109"/>
      <c r="E27" s="109"/>
      <c r="F27" s="109"/>
      <c r="G27" s="109"/>
      <c r="H27" s="109"/>
      <c r="I27" s="75"/>
      <c r="J27" s="88"/>
      <c r="L27" s="27">
        <f>IF(J27&lt;=100%,0,"'НЕПРАВИЛЬНО! НЕ МОЖЕТ БЫТЬ больше 100%!")</f>
        <v>0</v>
      </c>
    </row>
    <row r="28" spans="1:13" ht="15.75" thickBot="1">
      <c r="A28" s="30" t="s">
        <v>12</v>
      </c>
      <c r="B28" s="92" t="s">
        <v>92</v>
      </c>
      <c r="C28" s="109"/>
      <c r="D28" s="109"/>
      <c r="E28" s="109"/>
      <c r="F28" s="109"/>
      <c r="G28" s="109"/>
      <c r="H28" s="109"/>
      <c r="I28" s="76"/>
      <c r="J28" s="88"/>
      <c r="K28" s="26"/>
      <c r="L28" s="27">
        <f>IF(J28&lt;=100%,0,"'НЕПРАВИЛЬНО! НЕ МОЖЕТ БЫТЬ больше 100%!")</f>
        <v>0</v>
      </c>
      <c r="M28" s="57"/>
    </row>
    <row r="29" spans="1:13" ht="15.75" thickBot="1">
      <c r="A29" s="30" t="s">
        <v>13</v>
      </c>
      <c r="B29" s="92" t="s">
        <v>93</v>
      </c>
      <c r="C29" s="92"/>
      <c r="D29" s="92"/>
      <c r="E29" s="92"/>
      <c r="F29" s="92"/>
      <c r="G29" s="92"/>
      <c r="H29" s="92"/>
      <c r="I29" s="77"/>
      <c r="J29" s="65" t="s">
        <v>43</v>
      </c>
      <c r="M29" s="57"/>
    </row>
    <row r="30" spans="1:12" ht="15.75" thickBot="1">
      <c r="A30" s="41"/>
      <c r="B30" s="17" t="s">
        <v>44</v>
      </c>
      <c r="C30" s="17"/>
      <c r="D30" s="17"/>
      <c r="E30" s="92" t="s">
        <v>96</v>
      </c>
      <c r="F30" s="98"/>
      <c r="G30" s="98"/>
      <c r="H30" s="98"/>
      <c r="I30" s="98"/>
      <c r="J30" s="86"/>
      <c r="L30" s="27">
        <f>IF(J30&lt;=100%,0,"'НЕПРАВИЛЬНО! НЕ МОЖЕТ БЫТЬ больше 100%!")</f>
        <v>0</v>
      </c>
    </row>
    <row r="31" spans="1:10" ht="15.75" thickBot="1">
      <c r="A31" s="30" t="s">
        <v>14</v>
      </c>
      <c r="B31" s="92" t="s">
        <v>78</v>
      </c>
      <c r="C31" s="98"/>
      <c r="D31" s="98"/>
      <c r="E31" s="98"/>
      <c r="F31" s="98"/>
      <c r="G31" s="98"/>
      <c r="H31" s="98"/>
      <c r="I31" s="102"/>
      <c r="J31" s="65" t="s">
        <v>43</v>
      </c>
    </row>
    <row r="32" spans="1:12" ht="15.75" thickBot="1">
      <c r="A32" s="32"/>
      <c r="B32" s="92" t="s">
        <v>97</v>
      </c>
      <c r="C32" s="98"/>
      <c r="D32" s="98"/>
      <c r="E32" s="98"/>
      <c r="F32" s="98"/>
      <c r="G32" s="98"/>
      <c r="H32" s="98"/>
      <c r="I32" s="98"/>
      <c r="J32" s="85"/>
      <c r="L32" s="27">
        <f>IF(J32&lt;=100%,0,"'НЕПРАВИЛЬНО! НЕ МОЖЕТ БЫТЬ больше 100%!")</f>
        <v>0</v>
      </c>
    </row>
    <row r="33" spans="1:10" ht="15.75" thickBot="1">
      <c r="A33" s="30" t="s">
        <v>16</v>
      </c>
      <c r="B33" s="38" t="s">
        <v>79</v>
      </c>
      <c r="C33" s="38"/>
      <c r="D33" s="38"/>
      <c r="E33" s="17"/>
      <c r="F33" s="17"/>
      <c r="G33" s="17"/>
      <c r="H33" s="17"/>
      <c r="I33" s="72" t="s">
        <v>6</v>
      </c>
      <c r="J33" s="67"/>
    </row>
    <row r="34" spans="1:10" ht="15">
      <c r="A34" s="41"/>
      <c r="B34" s="17" t="s">
        <v>15</v>
      </c>
      <c r="C34" s="42" t="s">
        <v>41</v>
      </c>
      <c r="D34" s="47" t="s">
        <v>80</v>
      </c>
      <c r="E34" s="17"/>
      <c r="F34" s="24"/>
      <c r="G34" s="24"/>
      <c r="H34" s="13"/>
      <c r="I34" s="78"/>
      <c r="J34" s="66"/>
    </row>
    <row r="35" spans="1:13" ht="15.75" thickBot="1">
      <c r="A35" s="41"/>
      <c r="B35" s="17"/>
      <c r="C35" s="48" t="s">
        <v>41</v>
      </c>
      <c r="D35" s="92" t="s">
        <v>94</v>
      </c>
      <c r="E35" s="109"/>
      <c r="F35" s="109"/>
      <c r="G35" s="109"/>
      <c r="H35" s="109"/>
      <c r="I35" s="78"/>
      <c r="J35" s="68"/>
      <c r="M35" s="58"/>
    </row>
    <row r="36" spans="1:13" ht="15.75" thickBot="1">
      <c r="A36" s="30" t="s">
        <v>17</v>
      </c>
      <c r="B36" s="110" t="s">
        <v>95</v>
      </c>
      <c r="C36" s="109"/>
      <c r="D36" s="109"/>
      <c r="E36" s="109"/>
      <c r="F36" s="109"/>
      <c r="G36" s="109"/>
      <c r="H36" s="109"/>
      <c r="I36" s="72" t="s">
        <v>6</v>
      </c>
      <c r="J36" s="67"/>
      <c r="M36" s="57"/>
    </row>
    <row r="37" spans="1:10" ht="12" customHeight="1">
      <c r="A37" s="41"/>
      <c r="B37" s="17" t="s">
        <v>15</v>
      </c>
      <c r="C37" s="49" t="s">
        <v>81</v>
      </c>
      <c r="D37" s="36"/>
      <c r="E37" s="17"/>
      <c r="F37" s="17"/>
      <c r="G37" s="17"/>
      <c r="H37" s="17"/>
      <c r="I37" s="74"/>
      <c r="J37" s="46" t="s">
        <v>43</v>
      </c>
    </row>
    <row r="38" spans="1:10" ht="12" customHeight="1" thickBot="1">
      <c r="A38" s="41"/>
      <c r="B38" s="17"/>
      <c r="C38" s="50" t="s">
        <v>82</v>
      </c>
      <c r="D38" s="36"/>
      <c r="E38" s="17"/>
      <c r="F38" s="17"/>
      <c r="G38" s="17"/>
      <c r="H38" s="17"/>
      <c r="I38" s="74"/>
      <c r="J38" s="62"/>
    </row>
    <row r="39" spans="1:10" ht="15.75" thickBot="1">
      <c r="A39" s="30" t="s">
        <v>63</v>
      </c>
      <c r="B39" s="38" t="s">
        <v>18</v>
      </c>
      <c r="C39" s="17"/>
      <c r="D39" s="17"/>
      <c r="E39" s="17"/>
      <c r="F39" s="17"/>
      <c r="G39" s="17"/>
      <c r="H39" s="17"/>
      <c r="I39" s="72" t="s">
        <v>6</v>
      </c>
      <c r="J39" s="67"/>
    </row>
    <row r="40" spans="1:10" ht="16.5" thickBot="1">
      <c r="A40" s="51" t="s">
        <v>19</v>
      </c>
      <c r="B40" s="17"/>
      <c r="C40" s="17"/>
      <c r="D40" s="17"/>
      <c r="E40" s="17"/>
      <c r="F40" s="17"/>
      <c r="G40" s="17"/>
      <c r="H40" s="17"/>
      <c r="I40" s="78"/>
      <c r="J40" s="65" t="s">
        <v>43</v>
      </c>
    </row>
    <row r="41" spans="1:10" ht="15.75" thickBot="1">
      <c r="A41" s="30" t="s">
        <v>20</v>
      </c>
      <c r="B41" s="38" t="s">
        <v>21</v>
      </c>
      <c r="C41" s="24"/>
      <c r="D41" s="24"/>
      <c r="E41" s="24"/>
      <c r="F41" s="24"/>
      <c r="G41" s="24"/>
      <c r="H41" s="24"/>
      <c r="I41" s="72" t="s">
        <v>6</v>
      </c>
      <c r="J41" s="61"/>
    </row>
    <row r="42" spans="1:10" ht="15">
      <c r="A42" s="41"/>
      <c r="B42" s="36" t="s">
        <v>7</v>
      </c>
      <c r="C42" s="42" t="s">
        <v>22</v>
      </c>
      <c r="D42" s="17" t="s">
        <v>45</v>
      </c>
      <c r="E42" s="24"/>
      <c r="F42" s="24"/>
      <c r="G42" s="24"/>
      <c r="H42" s="24"/>
      <c r="I42" s="79"/>
      <c r="J42" s="60"/>
    </row>
    <row r="43" spans="1:13" ht="15">
      <c r="A43" s="41"/>
      <c r="B43" s="36"/>
      <c r="C43" s="42" t="s">
        <v>90</v>
      </c>
      <c r="D43" s="92" t="s">
        <v>89</v>
      </c>
      <c r="E43" s="109"/>
      <c r="F43" s="109"/>
      <c r="G43" s="109"/>
      <c r="H43" s="109"/>
      <c r="I43" s="79"/>
      <c r="J43" s="34"/>
      <c r="M43" s="57"/>
    </row>
    <row r="44" spans="1:10" ht="15">
      <c r="A44" s="44"/>
      <c r="B44" s="13"/>
      <c r="C44" s="42" t="s">
        <v>23</v>
      </c>
      <c r="D44" s="17" t="s">
        <v>46</v>
      </c>
      <c r="E44" s="24"/>
      <c r="F44" s="24"/>
      <c r="G44" s="24"/>
      <c r="H44" s="24"/>
      <c r="I44" s="80"/>
      <c r="J44" s="34"/>
    </row>
    <row r="45" spans="1:10" ht="15">
      <c r="A45" s="44"/>
      <c r="B45" s="13"/>
      <c r="C45" s="42" t="s">
        <v>24</v>
      </c>
      <c r="D45" s="52" t="s">
        <v>83</v>
      </c>
      <c r="E45" s="24"/>
      <c r="F45" s="24"/>
      <c r="G45" s="24"/>
      <c r="H45" s="24"/>
      <c r="I45" s="80"/>
      <c r="J45" s="34"/>
    </row>
    <row r="46" spans="1:10" ht="15">
      <c r="A46" s="44"/>
      <c r="B46" s="13"/>
      <c r="C46" s="42" t="s">
        <v>25</v>
      </c>
      <c r="D46" s="17" t="s">
        <v>26</v>
      </c>
      <c r="E46" s="24"/>
      <c r="F46" s="24"/>
      <c r="G46" s="24"/>
      <c r="H46" s="24"/>
      <c r="I46" s="81"/>
      <c r="J46" s="34"/>
    </row>
    <row r="47" spans="1:10" ht="15">
      <c r="A47" s="44"/>
      <c r="B47" s="13"/>
      <c r="C47" s="42" t="s">
        <v>27</v>
      </c>
      <c r="D47" s="17" t="s">
        <v>53</v>
      </c>
      <c r="E47" s="24"/>
      <c r="F47" s="24"/>
      <c r="G47" s="24"/>
      <c r="H47" s="24"/>
      <c r="I47" s="75"/>
      <c r="J47" s="34"/>
    </row>
    <row r="48" spans="1:10" ht="15.75" thickBot="1">
      <c r="A48" s="44"/>
      <c r="B48" s="13"/>
      <c r="C48" s="42" t="s">
        <v>28</v>
      </c>
      <c r="D48" s="17" t="s">
        <v>52</v>
      </c>
      <c r="E48" s="24"/>
      <c r="F48" s="24"/>
      <c r="G48" s="24"/>
      <c r="H48" s="24"/>
      <c r="I48" s="80"/>
      <c r="J48" s="62"/>
    </row>
    <row r="49" spans="1:10" ht="15.75" thickBot="1">
      <c r="A49" s="30" t="s">
        <v>29</v>
      </c>
      <c r="B49" s="38" t="s">
        <v>72</v>
      </c>
      <c r="C49" s="24"/>
      <c r="D49" s="24"/>
      <c r="E49" s="24"/>
      <c r="F49" s="24"/>
      <c r="G49" s="24"/>
      <c r="H49" s="24"/>
      <c r="I49" s="72" t="s">
        <v>6</v>
      </c>
      <c r="J49" s="61"/>
    </row>
    <row r="50" spans="1:10" ht="15">
      <c r="A50" s="41"/>
      <c r="B50" s="53" t="s">
        <v>7</v>
      </c>
      <c r="C50" s="42" t="s">
        <v>30</v>
      </c>
      <c r="D50" s="17" t="s">
        <v>31</v>
      </c>
      <c r="E50" s="24"/>
      <c r="F50" s="24"/>
      <c r="G50" s="24"/>
      <c r="H50" s="24"/>
      <c r="I50" s="79"/>
      <c r="J50" s="60"/>
    </row>
    <row r="51" spans="1:10" ht="15">
      <c r="A51" s="41"/>
      <c r="B51" s="24"/>
      <c r="C51" s="42" t="s">
        <v>32</v>
      </c>
      <c r="D51" s="17" t="s">
        <v>33</v>
      </c>
      <c r="E51" s="24"/>
      <c r="F51" s="24"/>
      <c r="G51" s="24"/>
      <c r="H51" s="24"/>
      <c r="I51" s="79"/>
      <c r="J51" s="34"/>
    </row>
    <row r="52" spans="1:10" ht="15">
      <c r="A52" s="41"/>
      <c r="B52" s="24"/>
      <c r="C52" s="42" t="s">
        <v>34</v>
      </c>
      <c r="D52" s="17" t="s">
        <v>35</v>
      </c>
      <c r="E52" s="24"/>
      <c r="F52" s="24"/>
      <c r="G52" s="24"/>
      <c r="H52" s="24"/>
      <c r="I52" s="79"/>
      <c r="J52" s="34"/>
    </row>
    <row r="53" spans="1:10" ht="15">
      <c r="A53" s="41"/>
      <c r="B53" s="24"/>
      <c r="C53" s="42" t="s">
        <v>36</v>
      </c>
      <c r="D53" s="17" t="s">
        <v>73</v>
      </c>
      <c r="E53" s="24"/>
      <c r="F53" s="24"/>
      <c r="G53" s="24"/>
      <c r="H53" s="24"/>
      <c r="I53" s="79"/>
      <c r="J53" s="34"/>
    </row>
    <row r="54" spans="1:10" ht="15.75" thickBot="1">
      <c r="A54" s="41"/>
      <c r="B54" s="24"/>
      <c r="C54" s="42" t="s">
        <v>74</v>
      </c>
      <c r="D54" s="17" t="s">
        <v>37</v>
      </c>
      <c r="E54" s="24"/>
      <c r="F54" s="24"/>
      <c r="G54" s="24"/>
      <c r="H54" s="24"/>
      <c r="I54" s="79"/>
      <c r="J54" s="62"/>
    </row>
    <row r="55" spans="1:10" ht="15.75" thickBot="1">
      <c r="A55" s="30" t="s">
        <v>38</v>
      </c>
      <c r="B55" s="92" t="s">
        <v>86</v>
      </c>
      <c r="C55" s="93"/>
      <c r="D55" s="93"/>
      <c r="E55" s="93"/>
      <c r="F55" s="93"/>
      <c r="G55" s="93"/>
      <c r="H55" s="93"/>
      <c r="I55" s="72" t="s">
        <v>6</v>
      </c>
      <c r="J55" s="61"/>
    </row>
    <row r="56" spans="1:10" ht="15.75" thickBot="1">
      <c r="A56" s="54" t="s">
        <v>39</v>
      </c>
      <c r="B56" s="55" t="s">
        <v>40</v>
      </c>
      <c r="C56" s="56"/>
      <c r="D56" s="56"/>
      <c r="E56" s="56"/>
      <c r="F56" s="56"/>
      <c r="G56" s="56"/>
      <c r="H56" s="56"/>
      <c r="I56" s="82" t="s">
        <v>6</v>
      </c>
      <c r="J56" s="69"/>
    </row>
    <row r="57" spans="1:10" ht="15">
      <c r="A57" s="15"/>
      <c r="B57" s="14"/>
      <c r="C57" s="16"/>
      <c r="D57" s="16"/>
      <c r="E57" s="8"/>
      <c r="F57" s="8"/>
      <c r="G57" s="13"/>
      <c r="H57" s="13"/>
      <c r="I57" s="83"/>
      <c r="J57" s="18"/>
    </row>
    <row r="58" spans="1:10" ht="15">
      <c r="A58" s="15"/>
      <c r="B58" s="14"/>
      <c r="C58" s="16"/>
      <c r="D58" s="16"/>
      <c r="E58" s="8"/>
      <c r="F58" s="8"/>
      <c r="G58" s="13"/>
      <c r="H58" s="13"/>
      <c r="I58" s="83"/>
      <c r="J58" s="18"/>
    </row>
    <row r="59" spans="1:10" ht="14.25">
      <c r="A59" s="16"/>
      <c r="B59" s="16"/>
      <c r="C59" s="16"/>
      <c r="D59" s="16"/>
      <c r="E59" s="8"/>
      <c r="F59" s="8"/>
      <c r="G59" s="8"/>
      <c r="H59" s="8"/>
      <c r="I59" s="70"/>
      <c r="J59" s="9"/>
    </row>
    <row r="60" spans="1:10" ht="15">
      <c r="A60" s="106" t="s">
        <v>84</v>
      </c>
      <c r="B60" s="107"/>
      <c r="C60" s="107"/>
      <c r="D60" s="107"/>
      <c r="E60" s="107"/>
      <c r="F60" s="107"/>
      <c r="G60" s="107"/>
      <c r="H60" s="20"/>
      <c r="I60" s="94"/>
      <c r="J60" s="94"/>
    </row>
    <row r="61" spans="1:10" ht="14.25">
      <c r="A61" s="3"/>
      <c r="B61" s="3"/>
      <c r="C61" s="3"/>
      <c r="E61" s="90" t="s">
        <v>85</v>
      </c>
      <c r="F61" s="90"/>
      <c r="G61" s="90"/>
      <c r="H61" s="91"/>
      <c r="I61" s="95" t="s">
        <v>55</v>
      </c>
      <c r="J61" s="95"/>
    </row>
    <row r="62" spans="1:8" ht="14.25">
      <c r="A62" s="3"/>
      <c r="B62" s="3"/>
      <c r="C62" s="3"/>
      <c r="F62" s="5"/>
      <c r="G62" s="5"/>
      <c r="H62" s="6"/>
    </row>
  </sheetData>
  <sheetProtection password="CF81" sheet="1" selectLockedCells="1"/>
  <mergeCells count="29">
    <mergeCell ref="D35:H35"/>
    <mergeCell ref="B36:H36"/>
    <mergeCell ref="D43:H43"/>
    <mergeCell ref="B32:I32"/>
    <mergeCell ref="B17:H17"/>
    <mergeCell ref="D25:H25"/>
    <mergeCell ref="B27:H27"/>
    <mergeCell ref="B28:H28"/>
    <mergeCell ref="B29:H29"/>
    <mergeCell ref="A8:J8"/>
    <mergeCell ref="A9:J9"/>
    <mergeCell ref="A4:J4"/>
    <mergeCell ref="A60:G60"/>
    <mergeCell ref="A5:J5"/>
    <mergeCell ref="A6:J6"/>
    <mergeCell ref="D23:I23"/>
    <mergeCell ref="E30:I30"/>
    <mergeCell ref="D24:H24"/>
    <mergeCell ref="D21:H21"/>
    <mergeCell ref="E61:H61"/>
    <mergeCell ref="B55:H55"/>
    <mergeCell ref="I60:J60"/>
    <mergeCell ref="I61:J61"/>
    <mergeCell ref="C13:H13"/>
    <mergeCell ref="C15:H15"/>
    <mergeCell ref="D22:H22"/>
    <mergeCell ref="D14:H14"/>
    <mergeCell ref="D16:H16"/>
    <mergeCell ref="B31:I31"/>
  </mergeCells>
  <conditionalFormatting sqref="L20:L25 L12:L17">
    <cfRule type="cellIs" priority="19" dxfId="11" operator="greaterThan" stopIfTrue="1">
      <formula>0</formula>
    </cfRule>
    <cfRule type="cellIs" priority="20" dxfId="11" operator="lessThan" stopIfTrue="1">
      <formula>0</formula>
    </cfRule>
    <cfRule type="cellIs" priority="21" dxfId="11" operator="lessThan" stopIfTrue="1">
      <formula>0</formula>
    </cfRule>
  </conditionalFormatting>
  <conditionalFormatting sqref="L27:L28">
    <cfRule type="containsText" priority="11" dxfId="12" operator="containsText" stopIfTrue="1" text="0">
      <formula>NOT(ISERROR(SEARCH("0",L27)))</formula>
    </cfRule>
    <cfRule type="containsText" priority="12" dxfId="11" operator="containsText" stopIfTrue="1" text="НЕПРАВИЛЬНО">
      <formula>NOT(ISERROR(SEARCH("НЕПРАВИЛЬНО",L27)))</formula>
    </cfRule>
  </conditionalFormatting>
  <conditionalFormatting sqref="L30 L32">
    <cfRule type="cellIs" priority="2" dxfId="11" operator="greaterThan" stopIfTrue="1">
      <formula>0</formula>
    </cfRule>
    <cfRule type="containsText" priority="9" dxfId="12" operator="containsText" stopIfTrue="1" text="0">
      <formula>NOT(ISERROR(SEARCH("0",L30)))</formula>
    </cfRule>
    <cfRule type="containsText" priority="10" dxfId="11" operator="containsText" stopIfTrue="1" text="НЕПРАВИЛЬНО">
      <formula>NOT(ISERROR(SEARCH("НЕПРАВИЛЬНО",L30)))</formula>
    </cfRule>
  </conditionalFormatting>
  <conditionalFormatting sqref="L19">
    <cfRule type="cellIs" priority="5" dxfId="11" operator="greaterThan" stopIfTrue="1">
      <formula>0</formula>
    </cfRule>
    <cfRule type="cellIs" priority="6" dxfId="13" operator="notEqual" stopIfTrue="1">
      <formula>0</formula>
    </cfRule>
  </conditionalFormatting>
  <conditionalFormatting sqref="L27:L28">
    <cfRule type="cellIs" priority="4" dxfId="11" operator="greaterThan" stopIfTrue="1">
      <formula>0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Игорь Андреевич</cp:lastModifiedBy>
  <cp:lastPrinted>2018-09-28T09:08:45Z</cp:lastPrinted>
  <dcterms:created xsi:type="dcterms:W3CDTF">2012-11-15T06:53:21Z</dcterms:created>
  <dcterms:modified xsi:type="dcterms:W3CDTF">2018-11-30T11:39:57Z</dcterms:modified>
  <cp:category/>
  <cp:version/>
  <cp:contentType/>
  <cp:contentStatus/>
</cp:coreProperties>
</file>